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46" windowWidth="11340" windowHeight="6795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<sst xmlns="http://schemas.openxmlformats.org/spreadsheetml/2006/main" count="54" uniqueCount="43">
  <si>
    <t>knutson</t>
  </si>
  <si>
    <t>lee</t>
  </si>
  <si>
    <t>farrel</t>
  </si>
  <si>
    <t>da silva</t>
  </si>
  <si>
    <t>pascoe</t>
  </si>
  <si>
    <t>rudowski</t>
  </si>
  <si>
    <t>mctavis</t>
  </si>
  <si>
    <t>nagaska</t>
  </si>
  <si>
    <t>rattay</t>
  </si>
  <si>
    <t>wang</t>
  </si>
  <si>
    <t>porteuos</t>
  </si>
  <si>
    <t>runquist</t>
  </si>
  <si>
    <t>abdela</t>
  </si>
  <si>
    <t>skruwa</t>
  </si>
  <si>
    <t>yau</t>
  </si>
  <si>
    <t>A1</t>
  </si>
  <si>
    <t>Q1</t>
  </si>
  <si>
    <t>A2</t>
  </si>
  <si>
    <t>Q2</t>
  </si>
  <si>
    <t>E1</t>
  </si>
  <si>
    <t>A3</t>
  </si>
  <si>
    <t>Q3</t>
  </si>
  <si>
    <t>E2</t>
  </si>
  <si>
    <t>Asn</t>
  </si>
  <si>
    <t>Quiz</t>
  </si>
  <si>
    <t>Exams</t>
  </si>
  <si>
    <t>total</t>
  </si>
  <si>
    <t>Grade</t>
  </si>
  <si>
    <t>Name</t>
  </si>
  <si>
    <t>F</t>
  </si>
  <si>
    <t>D</t>
  </si>
  <si>
    <t>C-</t>
  </si>
  <si>
    <t>C+</t>
  </si>
  <si>
    <t>B-</t>
  </si>
  <si>
    <t>B+</t>
  </si>
  <si>
    <t>A-</t>
  </si>
  <si>
    <t>A+</t>
  </si>
  <si>
    <t>A</t>
  </si>
  <si>
    <t>C</t>
  </si>
  <si>
    <t>B</t>
  </si>
  <si>
    <t>Count of Grade</t>
  </si>
  <si>
    <t>Grand Total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</si>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</sst>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">
    <font>
      <sz val="10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sz val="3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Breakdown of Final Grades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Sheet4!$B$2:$K$2</c:f>
              <c:strCache/>
            </c:strRef>
          </c:cat>
          <c:val>
            <c:numRef>
              <c:f>Sheet4!$B$3:$K$3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123825</xdr:rowOff>
    </xdr:from>
    <xdr:to>
      <xdr:col>13</xdr:col>
      <xdr:colOff>114300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447675"/>
        <a:ext cx="6324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N3:N18" sheet="Sheet1"/>
  </cacheSource>
  <cacheFields count="1">
    <cacheField name="Grade">
      <sharedItems containsMixedTypes="0" count="10">
        <s v="A-"/>
        <s v="B"/>
        <s v="C+"/>
        <s v="C"/>
        <s v="F"/>
        <s v="B-"/>
        <s v="B+"/>
        <s v="A+"/>
        <s v="D"/>
        <s v="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L3" firstHeaderRow="1" firstDataRow="2" firstDataCol="1"/>
  <pivotFields count="1">
    <pivotField axis="axisCol" dataField="1" compact="0" outline="0" subtotalTop="0" showAll="0">
      <items count="11">
        <item x="9"/>
        <item x="0"/>
        <item x="7"/>
        <item x="1"/>
        <item x="5"/>
        <item x="6"/>
        <item x="3"/>
        <item x="2"/>
        <item x="8"/>
        <item x="4"/>
        <item t="default"/>
      </items>
    </pivotField>
  </pivotFields>
  <rowItems count="1">
    <i/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unt of Grad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A2">
      <selection activeCell="D2" sqref="D2:D3"/>
    </sheetView>
  </sheetViews>
  <sheetFormatPr defaultColWidth="9.140625" defaultRowHeight="12.75"/>
  <cols>
    <col min="1" max="1" width="13.421875" style="0" bestFit="1" customWidth="1"/>
    <col min="2" max="11" width="6.00390625" style="0" bestFit="1" customWidth="1"/>
    <col min="12" max="12" width="10.57421875" style="0" bestFit="1" customWidth="1"/>
  </cols>
  <sheetData>
    <row r="1" spans="1:12" ht="12.75">
      <c r="A1" s="3" t="s">
        <v>40</v>
      </c>
      <c r="B1" s="4" t="s">
        <v>27</v>
      </c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ht="12.75">
      <c r="A2" s="7"/>
      <c r="B2" s="3" t="s">
        <v>37</v>
      </c>
      <c r="C2" s="5" t="s">
        <v>35</v>
      </c>
      <c r="D2" s="5" t="s">
        <v>36</v>
      </c>
      <c r="E2" s="5" t="s">
        <v>39</v>
      </c>
      <c r="F2" s="5" t="s">
        <v>33</v>
      </c>
      <c r="G2" s="5" t="s">
        <v>34</v>
      </c>
      <c r="H2" s="5" t="s">
        <v>38</v>
      </c>
      <c r="I2" s="5" t="s">
        <v>32</v>
      </c>
      <c r="J2" s="5" t="s">
        <v>30</v>
      </c>
      <c r="K2" s="5" t="s">
        <v>29</v>
      </c>
      <c r="L2" s="8" t="s">
        <v>41</v>
      </c>
    </row>
    <row r="3" spans="1:12" ht="12.75">
      <c r="A3" s="9" t="s">
        <v>42</v>
      </c>
      <c r="B3" s="10">
        <v>1</v>
      </c>
      <c r="C3" s="11">
        <v>2</v>
      </c>
      <c r="D3" s="11">
        <v>1</v>
      </c>
      <c r="E3" s="11">
        <v>1</v>
      </c>
      <c r="F3" s="11">
        <v>2</v>
      </c>
      <c r="G3" s="11">
        <v>1</v>
      </c>
      <c r="H3" s="11">
        <v>2</v>
      </c>
      <c r="I3" s="11">
        <v>3</v>
      </c>
      <c r="J3" s="11">
        <v>1</v>
      </c>
      <c r="K3" s="11">
        <v>1</v>
      </c>
      <c r="L3" s="12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1"/>
  <sheetViews>
    <sheetView zoomScale="200" zoomScaleNormal="200" workbookViewId="0" topLeftCell="J3">
      <selection activeCell="N3" sqref="N3:N18"/>
    </sheetView>
  </sheetViews>
  <sheetFormatPr defaultColWidth="9.140625" defaultRowHeight="12.75"/>
  <cols>
    <col min="2" max="2" width="3.28125" style="0" bestFit="1" customWidth="1"/>
    <col min="3" max="3" width="3.421875" style="0" bestFit="1" customWidth="1"/>
    <col min="4" max="4" width="3.28125" style="0" bestFit="1" customWidth="1"/>
    <col min="5" max="5" width="3.421875" style="0" bestFit="1" customWidth="1"/>
    <col min="6" max="7" width="3.28125" style="0" bestFit="1" customWidth="1"/>
    <col min="8" max="8" width="3.421875" style="0" bestFit="1" customWidth="1"/>
    <col min="9" max="9" width="4.00390625" style="0" bestFit="1" customWidth="1"/>
  </cols>
  <sheetData>
    <row r="3" spans="1:14" ht="12.75">
      <c r="A3" t="s">
        <v>28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 t="s">
        <v>24</v>
      </c>
      <c r="L3" t="s">
        <v>25</v>
      </c>
      <c r="M3" t="s">
        <v>26</v>
      </c>
      <c r="N3" t="s">
        <v>27</v>
      </c>
    </row>
    <row r="4" spans="1:14" ht="12.75">
      <c r="A4" t="s">
        <v>12</v>
      </c>
      <c r="B4">
        <v>18</v>
      </c>
      <c r="C4">
        <v>25</v>
      </c>
      <c r="D4">
        <v>37</v>
      </c>
      <c r="E4">
        <v>20</v>
      </c>
      <c r="F4">
        <v>50</v>
      </c>
      <c r="G4">
        <v>18</v>
      </c>
      <c r="H4">
        <v>15</v>
      </c>
      <c r="I4">
        <v>90</v>
      </c>
      <c r="J4" s="1">
        <f aca="true" t="shared" si="0" ref="J4:J18">(B4+D4+G4)/($B$20+$D$20+$G$20)*$J$21</f>
        <v>45.625</v>
      </c>
      <c r="K4" s="2">
        <f aca="true" t="shared" si="1" ref="K4:K18">(C4+E4+H4)/($C$20+$E$20+$H$20)*$K$21</f>
        <v>13.846153846153847</v>
      </c>
      <c r="L4" s="2">
        <f aca="true" t="shared" si="2" ref="L4:L18">(F4+I4)/($F$20+$I$20)*$L$21</f>
        <v>32.666666666666664</v>
      </c>
      <c r="M4" s="1">
        <f>SUM(J4:L4)</f>
        <v>92.13782051282051</v>
      </c>
      <c r="N4" t="str">
        <f>LOOKUP(M4,Sheet2!$A$2:$B$12)</f>
        <v>A-</v>
      </c>
    </row>
    <row r="5" spans="1:14" ht="12.75">
      <c r="A5" t="s">
        <v>3</v>
      </c>
      <c r="B5">
        <v>16</v>
      </c>
      <c r="C5">
        <v>19</v>
      </c>
      <c r="D5">
        <v>29</v>
      </c>
      <c r="E5">
        <v>19</v>
      </c>
      <c r="F5">
        <v>48</v>
      </c>
      <c r="G5">
        <v>19</v>
      </c>
      <c r="H5">
        <v>15</v>
      </c>
      <c r="I5">
        <v>89</v>
      </c>
      <c r="J5" s="1">
        <f t="shared" si="0"/>
        <v>40</v>
      </c>
      <c r="K5" s="2">
        <f t="shared" si="1"/>
        <v>12.23076923076923</v>
      </c>
      <c r="L5" s="2">
        <f t="shared" si="2"/>
        <v>31.966666666666665</v>
      </c>
      <c r="M5" s="1">
        <f>SUM(J5:L5)</f>
        <v>84.1974358974359</v>
      </c>
      <c r="N5" t="str">
        <f>LOOKUP(M5,Sheet2!$A$2:$B$12)</f>
        <v>B</v>
      </c>
    </row>
    <row r="6" spans="1:14" ht="12.75">
      <c r="A6" t="s">
        <v>2</v>
      </c>
      <c r="B6">
        <v>13</v>
      </c>
      <c r="C6">
        <v>20</v>
      </c>
      <c r="D6">
        <v>34</v>
      </c>
      <c r="E6">
        <v>18</v>
      </c>
      <c r="F6">
        <v>38</v>
      </c>
      <c r="G6">
        <v>12</v>
      </c>
      <c r="H6">
        <v>13</v>
      </c>
      <c r="I6">
        <v>83</v>
      </c>
      <c r="J6" s="1">
        <f t="shared" si="0"/>
        <v>36.875</v>
      </c>
      <c r="K6" s="2">
        <f t="shared" si="1"/>
        <v>11.769230769230768</v>
      </c>
      <c r="L6" s="2">
        <f t="shared" si="2"/>
        <v>28.233333333333334</v>
      </c>
      <c r="M6" s="1">
        <f>SUM(J6:L6)</f>
        <v>76.8775641025641</v>
      </c>
      <c r="N6" t="str">
        <f>LOOKUP(M6,Sheet2!$A$2:$B$12)</f>
        <v>C+</v>
      </c>
    </row>
    <row r="7" spans="1:14" ht="12.75">
      <c r="A7" t="s">
        <v>0</v>
      </c>
      <c r="B7">
        <v>12</v>
      </c>
      <c r="C7">
        <v>14</v>
      </c>
      <c r="D7">
        <v>30</v>
      </c>
      <c r="E7">
        <v>17</v>
      </c>
      <c r="F7">
        <v>45</v>
      </c>
      <c r="G7">
        <v>15</v>
      </c>
      <c r="H7">
        <v>12</v>
      </c>
      <c r="I7">
        <v>72</v>
      </c>
      <c r="J7" s="1">
        <f>(B7+D7+G7)/($B$20+$D$20+$G$20)*$J$21</f>
        <v>35.625</v>
      </c>
      <c r="K7" s="2">
        <f>(C7+E7+H7)/($C$20+$E$20+$H$20)*$K$21</f>
        <v>9.923076923076923</v>
      </c>
      <c r="L7" s="2">
        <f>(F7+I7)/($F$20+$I$20)*$L$21</f>
        <v>27.3</v>
      </c>
      <c r="M7" s="1">
        <f>SUM(J7:L7)</f>
        <v>72.84807692307692</v>
      </c>
      <c r="N7" t="str">
        <f>LOOKUP(M7,Sheet2!$A$2:$B$12)</f>
        <v>C</v>
      </c>
    </row>
    <row r="8" spans="1:14" ht="12.75">
      <c r="A8" t="s">
        <v>1</v>
      </c>
      <c r="B8">
        <v>9</v>
      </c>
      <c r="C8">
        <v>11</v>
      </c>
      <c r="D8">
        <v>22</v>
      </c>
      <c r="E8">
        <v>12</v>
      </c>
      <c r="F8">
        <v>27</v>
      </c>
      <c r="G8">
        <v>11</v>
      </c>
      <c r="H8">
        <v>8</v>
      </c>
      <c r="I8">
        <v>48</v>
      </c>
      <c r="J8" s="1">
        <f t="shared" si="0"/>
        <v>26.25</v>
      </c>
      <c r="K8" s="2">
        <f t="shared" si="1"/>
        <v>7.153846153846154</v>
      </c>
      <c r="L8" s="2">
        <f t="shared" si="2"/>
        <v>17.5</v>
      </c>
      <c r="M8" s="1">
        <f>SUM(J8:L8)</f>
        <v>50.90384615384615</v>
      </c>
      <c r="N8" t="str">
        <f>LOOKUP(M8,Sheet2!$A$2:$B$12)</f>
        <v>F</v>
      </c>
    </row>
    <row r="9" spans="1:14" ht="12.75">
      <c r="A9" t="s">
        <v>6</v>
      </c>
      <c r="B9">
        <v>12</v>
      </c>
      <c r="C9">
        <v>23</v>
      </c>
      <c r="D9">
        <v>35</v>
      </c>
      <c r="E9">
        <v>15</v>
      </c>
      <c r="F9">
        <v>42</v>
      </c>
      <c r="G9">
        <v>20</v>
      </c>
      <c r="H9">
        <v>15</v>
      </c>
      <c r="I9">
        <v>75</v>
      </c>
      <c r="J9" s="1">
        <f t="shared" si="0"/>
        <v>41.875</v>
      </c>
      <c r="K9" s="2">
        <f t="shared" si="1"/>
        <v>12.23076923076923</v>
      </c>
      <c r="L9" s="2">
        <f t="shared" si="2"/>
        <v>27.3</v>
      </c>
      <c r="M9" s="1">
        <f>SUM(J9:L9)</f>
        <v>81.40576923076922</v>
      </c>
      <c r="N9" t="str">
        <f>LOOKUP(M9,Sheet2!$A$2:$B$12)</f>
        <v>B-</v>
      </c>
    </row>
    <row r="10" spans="1:14" ht="12.75">
      <c r="A10" t="s">
        <v>7</v>
      </c>
      <c r="B10">
        <v>15</v>
      </c>
      <c r="C10">
        <v>20</v>
      </c>
      <c r="D10">
        <v>34</v>
      </c>
      <c r="E10">
        <v>19</v>
      </c>
      <c r="F10">
        <v>39</v>
      </c>
      <c r="G10">
        <v>18</v>
      </c>
      <c r="H10">
        <v>15</v>
      </c>
      <c r="I10">
        <v>62</v>
      </c>
      <c r="J10" s="1">
        <f t="shared" si="0"/>
        <v>41.875</v>
      </c>
      <c r="K10" s="2">
        <f t="shared" si="1"/>
        <v>12.461538461538462</v>
      </c>
      <c r="L10" s="2">
        <f t="shared" si="2"/>
        <v>23.566666666666666</v>
      </c>
      <c r="M10" s="1">
        <f>SUM(J10:L10)</f>
        <v>77.90320512820513</v>
      </c>
      <c r="N10" t="str">
        <f>LOOKUP(M10,Sheet2!$A$2:$B$12)</f>
        <v>C+</v>
      </c>
    </row>
    <row r="11" spans="1:14" ht="12.75">
      <c r="A11" t="s">
        <v>4</v>
      </c>
      <c r="B11">
        <v>18</v>
      </c>
      <c r="C11">
        <v>17</v>
      </c>
      <c r="D11">
        <v>33</v>
      </c>
      <c r="E11">
        <v>14</v>
      </c>
      <c r="F11">
        <v>44</v>
      </c>
      <c r="G11">
        <v>15</v>
      </c>
      <c r="H11">
        <v>18</v>
      </c>
      <c r="I11">
        <v>88</v>
      </c>
      <c r="J11" s="1">
        <f t="shared" si="0"/>
        <v>41.25</v>
      </c>
      <c r="K11" s="2">
        <f t="shared" si="1"/>
        <v>11.307692307692307</v>
      </c>
      <c r="L11" s="2">
        <f t="shared" si="2"/>
        <v>30.8</v>
      </c>
      <c r="M11" s="1">
        <f>SUM(J11:L11)</f>
        <v>83.3576923076923</v>
      </c>
      <c r="N11" t="str">
        <f>LOOKUP(M11,Sheet2!$A$2:$B$12)</f>
        <v>B-</v>
      </c>
    </row>
    <row r="12" spans="1:14" ht="12.75">
      <c r="A12" t="s">
        <v>10</v>
      </c>
      <c r="B12">
        <v>17</v>
      </c>
      <c r="C12">
        <v>23</v>
      </c>
      <c r="D12">
        <v>36</v>
      </c>
      <c r="E12">
        <v>17</v>
      </c>
      <c r="F12">
        <v>43</v>
      </c>
      <c r="G12">
        <v>20</v>
      </c>
      <c r="H12">
        <v>12</v>
      </c>
      <c r="I12">
        <v>91</v>
      </c>
      <c r="J12" s="1">
        <f t="shared" si="0"/>
        <v>45.625</v>
      </c>
      <c r="K12" s="2">
        <f t="shared" si="1"/>
        <v>12</v>
      </c>
      <c r="L12" s="2">
        <f t="shared" si="2"/>
        <v>31.266666666666666</v>
      </c>
      <c r="M12" s="1">
        <f>SUM(J12:L12)</f>
        <v>88.89166666666667</v>
      </c>
      <c r="N12" t="str">
        <f>LOOKUP(M12,Sheet2!$A$2:$B$12)</f>
        <v>B+</v>
      </c>
    </row>
    <row r="13" spans="1:14" ht="12.75">
      <c r="A13" t="s">
        <v>8</v>
      </c>
      <c r="B13">
        <v>15</v>
      </c>
      <c r="C13">
        <v>21</v>
      </c>
      <c r="D13">
        <v>30</v>
      </c>
      <c r="E13">
        <v>14</v>
      </c>
      <c r="F13">
        <v>50</v>
      </c>
      <c r="G13">
        <v>15</v>
      </c>
      <c r="H13">
        <v>19</v>
      </c>
      <c r="I13">
        <v>66</v>
      </c>
      <c r="J13" s="1">
        <f t="shared" si="0"/>
        <v>37.5</v>
      </c>
      <c r="K13" s="2">
        <f t="shared" si="1"/>
        <v>12.461538461538462</v>
      </c>
      <c r="L13" s="2">
        <f t="shared" si="2"/>
        <v>27.066666666666666</v>
      </c>
      <c r="M13" s="1">
        <f>SUM(J13:L13)</f>
        <v>77.02820512820513</v>
      </c>
      <c r="N13" t="str">
        <f>LOOKUP(M13,Sheet2!$A$2:$B$12)</f>
        <v>C+</v>
      </c>
    </row>
    <row r="14" spans="1:14" ht="12.75">
      <c r="A14" t="s">
        <v>5</v>
      </c>
      <c r="B14">
        <v>20</v>
      </c>
      <c r="C14">
        <v>22</v>
      </c>
      <c r="D14">
        <v>38</v>
      </c>
      <c r="E14">
        <v>19</v>
      </c>
      <c r="F14">
        <v>48</v>
      </c>
      <c r="G14">
        <v>18</v>
      </c>
      <c r="H14">
        <v>19</v>
      </c>
      <c r="I14">
        <v>81</v>
      </c>
      <c r="J14" s="1">
        <f t="shared" si="0"/>
        <v>47.5</v>
      </c>
      <c r="K14" s="2">
        <f t="shared" si="1"/>
        <v>13.846153846153847</v>
      </c>
      <c r="L14" s="2">
        <f t="shared" si="2"/>
        <v>30.099999999999998</v>
      </c>
      <c r="M14" s="1">
        <f>SUM(J14:L14)</f>
        <v>91.44615384615385</v>
      </c>
      <c r="N14" t="str">
        <f>LOOKUP(M14,Sheet2!$A$2:$B$12)</f>
        <v>A-</v>
      </c>
    </row>
    <row r="15" spans="1:14" ht="12.75">
      <c r="A15" t="s">
        <v>11</v>
      </c>
      <c r="B15">
        <v>20</v>
      </c>
      <c r="C15">
        <v>25</v>
      </c>
      <c r="D15">
        <v>40</v>
      </c>
      <c r="E15">
        <v>18</v>
      </c>
      <c r="F15">
        <v>48</v>
      </c>
      <c r="G15">
        <v>19</v>
      </c>
      <c r="H15">
        <v>18</v>
      </c>
      <c r="I15">
        <v>97</v>
      </c>
      <c r="J15" s="1">
        <f t="shared" si="0"/>
        <v>49.375</v>
      </c>
      <c r="K15" s="2">
        <f t="shared" si="1"/>
        <v>14.076923076923077</v>
      </c>
      <c r="L15" s="2">
        <f t="shared" si="2"/>
        <v>33.833333333333336</v>
      </c>
      <c r="M15" s="1">
        <f>SUM(J15:L15)</f>
        <v>97.28525641025641</v>
      </c>
      <c r="N15" t="str">
        <f>LOOKUP(M15,Sheet2!$A$2:$B$12)</f>
        <v>A+</v>
      </c>
    </row>
    <row r="16" spans="1:14" ht="12.75">
      <c r="A16" t="s">
        <v>13</v>
      </c>
      <c r="B16">
        <v>10</v>
      </c>
      <c r="C16">
        <v>14</v>
      </c>
      <c r="D16">
        <v>25</v>
      </c>
      <c r="E16">
        <v>12</v>
      </c>
      <c r="F16">
        <v>45</v>
      </c>
      <c r="G16">
        <v>14</v>
      </c>
      <c r="H16">
        <v>19</v>
      </c>
      <c r="I16">
        <v>52</v>
      </c>
      <c r="J16" s="1">
        <f t="shared" si="0"/>
        <v>30.625000000000004</v>
      </c>
      <c r="K16" s="2">
        <f t="shared" si="1"/>
        <v>10.384615384615385</v>
      </c>
      <c r="L16" s="2">
        <f t="shared" si="2"/>
        <v>22.633333333333333</v>
      </c>
      <c r="M16" s="1">
        <f>SUM(J16:L16)</f>
        <v>63.64294871794872</v>
      </c>
      <c r="N16" t="str">
        <f>LOOKUP(M16,Sheet2!$A$2:$B$12)</f>
        <v>D</v>
      </c>
    </row>
    <row r="17" spans="1:14" ht="12.75">
      <c r="A17" t="s">
        <v>9</v>
      </c>
      <c r="B17">
        <v>16</v>
      </c>
      <c r="C17">
        <v>8</v>
      </c>
      <c r="D17">
        <v>28</v>
      </c>
      <c r="E17">
        <v>15</v>
      </c>
      <c r="F17">
        <v>44</v>
      </c>
      <c r="G17">
        <v>13</v>
      </c>
      <c r="H17">
        <v>10</v>
      </c>
      <c r="I17">
        <v>72</v>
      </c>
      <c r="J17" s="1">
        <f t="shared" si="0"/>
        <v>35.625</v>
      </c>
      <c r="K17" s="2">
        <f t="shared" si="1"/>
        <v>7.615384615384615</v>
      </c>
      <c r="L17" s="2">
        <f t="shared" si="2"/>
        <v>27.066666666666666</v>
      </c>
      <c r="M17" s="1">
        <f>SUM(J17:L17)</f>
        <v>70.30705128205128</v>
      </c>
      <c r="N17" t="str">
        <f>LOOKUP(M17,Sheet2!$A$2:$B$12)</f>
        <v>C</v>
      </c>
    </row>
    <row r="18" spans="1:14" ht="12.75">
      <c r="A18" t="s">
        <v>14</v>
      </c>
      <c r="B18">
        <v>20</v>
      </c>
      <c r="C18">
        <v>24</v>
      </c>
      <c r="D18">
        <v>36</v>
      </c>
      <c r="E18">
        <v>18</v>
      </c>
      <c r="F18">
        <v>50</v>
      </c>
      <c r="G18">
        <v>18</v>
      </c>
      <c r="H18">
        <v>18</v>
      </c>
      <c r="I18">
        <v>95</v>
      </c>
      <c r="J18" s="1">
        <f t="shared" si="0"/>
        <v>46.25</v>
      </c>
      <c r="K18" s="2">
        <f t="shared" si="1"/>
        <v>13.846153846153847</v>
      </c>
      <c r="L18" s="2">
        <f t="shared" si="2"/>
        <v>33.833333333333336</v>
      </c>
      <c r="M18" s="1">
        <f>SUM(J18:L18)</f>
        <v>93.92948717948718</v>
      </c>
      <c r="N18" t="str">
        <f>LOOKUP(M18,Sheet2!$A$2:$B$12)</f>
        <v>A</v>
      </c>
    </row>
    <row r="20" spans="2:9" ht="12.75">
      <c r="B20">
        <v>20</v>
      </c>
      <c r="C20">
        <v>25</v>
      </c>
      <c r="D20">
        <v>40</v>
      </c>
      <c r="E20">
        <v>20</v>
      </c>
      <c r="F20">
        <v>50</v>
      </c>
      <c r="G20">
        <v>20</v>
      </c>
      <c r="H20">
        <v>20</v>
      </c>
      <c r="I20">
        <v>100</v>
      </c>
    </row>
    <row r="21" spans="10:13" ht="12.75">
      <c r="J21">
        <v>50</v>
      </c>
      <c r="K21">
        <v>15</v>
      </c>
      <c r="L21">
        <v>35</v>
      </c>
      <c r="M21">
        <v>100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2"/>
  <sheetViews>
    <sheetView zoomScale="200" zoomScaleNormal="200" workbookViewId="0" topLeftCell="A2">
      <selection activeCell="B2" sqref="B2"/>
    </sheetView>
  </sheetViews>
  <sheetFormatPr defaultColWidth="9.140625" defaultRowHeight="12.75"/>
  <sheetData>
    <row r="2" spans="1:2" ht="12.75">
      <c r="A2">
        <v>0</v>
      </c>
      <c r="B2" t="s">
        <v>29</v>
      </c>
    </row>
    <row r="3" spans="1:2" ht="12.75">
      <c r="A3">
        <v>60</v>
      </c>
      <c r="B3" t="s">
        <v>30</v>
      </c>
    </row>
    <row r="4" spans="1:2" ht="12.75">
      <c r="A4">
        <v>65</v>
      </c>
      <c r="B4" t="s">
        <v>31</v>
      </c>
    </row>
    <row r="5" spans="1:2" ht="12.75">
      <c r="A5">
        <v>70</v>
      </c>
      <c r="B5" t="s">
        <v>38</v>
      </c>
    </row>
    <row r="6" spans="1:2" ht="12.75">
      <c r="A6">
        <v>75</v>
      </c>
      <c r="B6" t="s">
        <v>32</v>
      </c>
    </row>
    <row r="7" spans="1:2" ht="12.75">
      <c r="A7">
        <v>80</v>
      </c>
      <c r="B7" t="s">
        <v>33</v>
      </c>
    </row>
    <row r="8" spans="1:2" ht="12.75">
      <c r="A8">
        <v>84</v>
      </c>
      <c r="B8" t="s">
        <v>39</v>
      </c>
    </row>
    <row r="9" spans="1:2" ht="12.75">
      <c r="A9">
        <v>87</v>
      </c>
      <c r="B9" t="s">
        <v>34</v>
      </c>
    </row>
    <row r="10" spans="1:2" ht="12.75">
      <c r="A10">
        <v>90</v>
      </c>
      <c r="B10" t="s">
        <v>35</v>
      </c>
    </row>
    <row r="11" spans="1:2" ht="12.75">
      <c r="A11">
        <v>93</v>
      </c>
      <c r="B11" t="s">
        <v>37</v>
      </c>
    </row>
    <row r="12" spans="1:2" ht="12.75">
      <c r="A12">
        <v>97</v>
      </c>
      <c r="B12" t="s">
        <v>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umad kadena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Valued Gateway Client</cp:lastModifiedBy>
  <dcterms:created xsi:type="dcterms:W3CDTF">2000-10-31T12:14:03Z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