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WOOD" sheetId="1" r:id="rId1"/>
  </sheets>
  <definedNames>
    <definedName name="_Regression_Int" localSheetId="0" hidden="1">1</definedName>
    <definedName name="_xlnm.Print_Area" localSheetId="0">'WOOD'!$A$1:$B$52</definedName>
    <definedName name="Print_Area_MI" localSheetId="0">'WOOD'!$A$1:$B$52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<sst xmlns="http://schemas.openxmlformats.org/spreadsheetml/2006/main" count="40" uniqueCount="36">
  <si>
    <t xml:space="preserve">       WOODCRAFT FURNITURE COMPANY</t>
  </si>
  <si>
    <t xml:space="preserve">     Proforma Income Statement</t>
  </si>
  <si>
    <t xml:space="preserve">      (Dollars in thousands)</t>
  </si>
  <si>
    <t>Next Year</t>
  </si>
  <si>
    <t>-</t>
  </si>
  <si>
    <t>Production:</t>
  </si>
  <si>
    <t>(in UNITS)</t>
  </si>
  <si>
    <t>Tables Sold</t>
  </si>
  <si>
    <t>Chairs Sold</t>
  </si>
  <si>
    <t>Sofas Sold</t>
  </si>
  <si>
    <t>Revenues:</t>
  </si>
  <si>
    <t>Tables Sales</t>
  </si>
  <si>
    <t>Chairs Sales</t>
  </si>
  <si>
    <t>Sofas Sales</t>
  </si>
  <si>
    <t>Total Sales</t>
  </si>
  <si>
    <t>Cost of Sales:</t>
  </si>
  <si>
    <t>Raw Materials</t>
  </si>
  <si>
    <t>Labor</t>
  </si>
  <si>
    <t>Overhead</t>
  </si>
  <si>
    <t>Cost of Sales</t>
  </si>
  <si>
    <t>Gross Profit</t>
  </si>
  <si>
    <t>Operating Expenses:</t>
  </si>
  <si>
    <t>Advertising</t>
  </si>
  <si>
    <t>Insurance</t>
  </si>
  <si>
    <t>Management Salaries</t>
  </si>
  <si>
    <t>General and Admin</t>
  </si>
  <si>
    <t>Operating Expenses</t>
  </si>
  <si>
    <t>Operating Profit</t>
  </si>
  <si>
    <t>Interest Expense</t>
  </si>
  <si>
    <t>Income Before Taxes</t>
  </si>
  <si>
    <t>=</t>
  </si>
  <si>
    <t>Return on Sales</t>
  </si>
  <si>
    <t>Supportinmg balance sheet items:</t>
  </si>
  <si>
    <t>Investments</t>
  </si>
  <si>
    <t>Short-term Debt</t>
  </si>
  <si>
    <t>Long-term Debt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</si>
</sst>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fill"/>
      <protection/>
    </xf>
    <xf numFmtId="0" fontId="0" fillId="0" borderId="1" xfId="0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left"/>
      <protection/>
    </xf>
    <xf numFmtId="164" fontId="0" fillId="0" borderId="1" xfId="0" applyNumberFormat="1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fill"/>
      <protection/>
    </xf>
    <xf numFmtId="165" fontId="0" fillId="0" borderId="1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51"/>
  <sheetViews>
    <sheetView showGridLines="0" tabSelected="1" workbookViewId="0" topLeftCell="A1">
      <selection activeCell="A3" sqref="A3"/>
    </sheetView>
  </sheetViews>
  <sheetFormatPr defaultColWidth="9.625" defaultRowHeight="12.75"/>
  <cols>
    <col min="1" max="1" width="25.625" style="2" customWidth="1"/>
    <col min="2" max="2" width="12.625" style="2" customWidth="1"/>
    <col min="3" max="16384" width="9.625" style="2" customWidth="1"/>
  </cols>
  <sheetData>
    <row r="1" ht="12">
      <c r="A1" s="1" t="s">
        <v>0</v>
      </c>
    </row>
    <row r="3" ht="12">
      <c r="A3" s="1" t="s">
        <v>1</v>
      </c>
    </row>
    <row r="4" ht="12">
      <c r="A4" s="1" t="s">
        <v>2</v>
      </c>
    </row>
    <row r="6" ht="12">
      <c r="B6" s="3" t="s">
        <v>3</v>
      </c>
    </row>
    <row r="7" ht="12">
      <c r="B7" s="4" t="s">
        <v>4</v>
      </c>
    </row>
    <row r="8" ht="12">
      <c r="A8" s="1" t="s">
        <v>5</v>
      </c>
    </row>
    <row r="9" ht="12">
      <c r="A9" s="1" t="s">
        <v>6</v>
      </c>
    </row>
    <row r="10" spans="1:2" ht="12">
      <c r="A10" s="1" t="s">
        <v>7</v>
      </c>
      <c r="B10" s="5">
        <v>10600</v>
      </c>
    </row>
    <row r="11" spans="1:2" ht="12">
      <c r="A11" s="6" t="s">
        <v>8</v>
      </c>
      <c r="B11" s="7">
        <f>5*B10</f>
        <v>53000</v>
      </c>
    </row>
    <row r="12" spans="1:2" ht="12">
      <c r="A12" s="6" t="s">
        <v>9</v>
      </c>
      <c r="B12" s="7">
        <v>7067</v>
      </c>
    </row>
    <row r="13" spans="1:2" ht="12">
      <c r="A13" s="7"/>
      <c r="B13" s="7"/>
    </row>
    <row r="14" spans="1:2" ht="12">
      <c r="A14" s="6" t="s">
        <v>10</v>
      </c>
      <c r="B14" s="7"/>
    </row>
    <row r="15" spans="1:2" ht="12">
      <c r="A15" s="1" t="s">
        <v>11</v>
      </c>
      <c r="B15" s="7">
        <f>B10*510</f>
        <v>5406000</v>
      </c>
    </row>
    <row r="16" spans="1:2" ht="12">
      <c r="A16" s="6" t="s">
        <v>12</v>
      </c>
      <c r="B16" s="7">
        <f>B11*110</f>
        <v>5830000</v>
      </c>
    </row>
    <row r="17" spans="1:2" ht="12">
      <c r="A17" s="6" t="s">
        <v>13</v>
      </c>
      <c r="B17" s="7">
        <f>B12*400</f>
        <v>2826800</v>
      </c>
    </row>
    <row r="18" ht="12">
      <c r="B18" s="4" t="s">
        <v>4</v>
      </c>
    </row>
    <row r="19" spans="1:2" ht="12">
      <c r="A19" s="6" t="s">
        <v>14</v>
      </c>
      <c r="B19" s="7">
        <f>B15+B16+B17</f>
        <v>14062800</v>
      </c>
    </row>
    <row r="21" spans="1:2" ht="12">
      <c r="A21" s="6" t="s">
        <v>15</v>
      </c>
      <c r="B21" s="7"/>
    </row>
    <row r="22" spans="1:2" ht="12">
      <c r="A22" s="6" t="s">
        <v>16</v>
      </c>
      <c r="B22" s="7">
        <f>B19*0.26</f>
        <v>3656328</v>
      </c>
    </row>
    <row r="23" spans="1:2" ht="12">
      <c r="A23" s="6" t="s">
        <v>17</v>
      </c>
      <c r="B23" s="7">
        <f>2080*157*11.7</f>
        <v>3820752</v>
      </c>
    </row>
    <row r="24" spans="1:2" ht="12">
      <c r="A24" s="6" t="s">
        <v>18</v>
      </c>
      <c r="B24" s="7">
        <f>B22*0.58</f>
        <v>2120670.2399999998</v>
      </c>
    </row>
    <row r="25" spans="1:2" ht="12">
      <c r="A25" s="7"/>
      <c r="B25" s="8" t="s">
        <v>4</v>
      </c>
    </row>
    <row r="26" spans="1:2" ht="12">
      <c r="A26" s="6" t="s">
        <v>19</v>
      </c>
      <c r="B26" s="7">
        <f>B22+B23+B24</f>
        <v>9597750.24</v>
      </c>
    </row>
    <row r="27" spans="1:2" ht="12">
      <c r="A27" s="7"/>
      <c r="B27" s="7"/>
    </row>
    <row r="28" spans="1:2" ht="12">
      <c r="A28" s="6" t="s">
        <v>20</v>
      </c>
      <c r="B28" s="7">
        <f>B19-B26</f>
        <v>4465049.76</v>
      </c>
    </row>
    <row r="29" spans="1:2" ht="12">
      <c r="A29" s="7"/>
      <c r="B29" s="7"/>
    </row>
    <row r="30" ht="12">
      <c r="A30" s="1" t="s">
        <v>21</v>
      </c>
    </row>
    <row r="31" spans="1:2" ht="12">
      <c r="A31" s="1" t="s">
        <v>22</v>
      </c>
      <c r="B31" s="5">
        <f>0.1*B19</f>
        <v>1406280</v>
      </c>
    </row>
    <row r="32" spans="1:2" ht="12">
      <c r="A32" s="1" t="s">
        <v>23</v>
      </c>
      <c r="B32" s="5">
        <f>0.03*B19</f>
        <v>421884</v>
      </c>
    </row>
    <row r="33" spans="1:2" ht="12">
      <c r="A33" s="1" t="s">
        <v>24</v>
      </c>
      <c r="B33" s="5">
        <v>876000</v>
      </c>
    </row>
    <row r="34" spans="1:2" ht="12">
      <c r="A34" s="1" t="s">
        <v>25</v>
      </c>
      <c r="B34" s="5">
        <v>310000</v>
      </c>
    </row>
    <row r="35" ht="12">
      <c r="B35" s="4" t="s">
        <v>4</v>
      </c>
    </row>
    <row r="36" spans="1:2" ht="12">
      <c r="A36" s="1" t="s">
        <v>26</v>
      </c>
      <c r="B36" s="5">
        <f>B31+B32+B33+B34</f>
        <v>3014164</v>
      </c>
    </row>
    <row r="38" spans="1:2" ht="12">
      <c r="A38" s="1" t="s">
        <v>27</v>
      </c>
      <c r="B38" s="5">
        <f>B28-B36</f>
        <v>1450885.7599999998</v>
      </c>
    </row>
    <row r="40" spans="1:2" ht="12">
      <c r="A40" s="6" t="s">
        <v>28</v>
      </c>
      <c r="B40" s="7">
        <f>1960000*0.095</f>
        <v>186200</v>
      </c>
    </row>
    <row r="41" spans="1:2" ht="12">
      <c r="A41" s="7"/>
      <c r="B41" s="8" t="s">
        <v>4</v>
      </c>
    </row>
    <row r="42" spans="1:2" ht="12">
      <c r="A42" s="6" t="s">
        <v>29</v>
      </c>
      <c r="B42" s="7">
        <f>B38-B40</f>
        <v>1264685.7599999998</v>
      </c>
    </row>
    <row r="43" spans="1:2" ht="12">
      <c r="A43" s="7"/>
      <c r="B43" s="8" t="s">
        <v>30</v>
      </c>
    </row>
    <row r="44" spans="1:2" ht="12">
      <c r="A44" s="6" t="s">
        <v>31</v>
      </c>
      <c r="B44" s="9">
        <f>B42/B19*100</f>
        <v>8.993129106579058</v>
      </c>
    </row>
    <row r="45" spans="1:2" ht="12">
      <c r="A45" s="7"/>
      <c r="B45" s="7"/>
    </row>
    <row r="47" spans="1:2" ht="12">
      <c r="A47" s="7"/>
      <c r="B47" s="7"/>
    </row>
    <row r="48" spans="1:2" ht="12">
      <c r="A48" s="6" t="s">
        <v>32</v>
      </c>
      <c r="B48" s="7"/>
    </row>
    <row r="49" spans="1:2" ht="12">
      <c r="A49" s="6" t="s">
        <v>33</v>
      </c>
      <c r="B49" s="7">
        <v>102400</v>
      </c>
    </row>
    <row r="50" spans="1:2" ht="12">
      <c r="A50" s="6" t="s">
        <v>34</v>
      </c>
      <c r="B50" s="7">
        <v>13933</v>
      </c>
    </row>
    <row r="51" spans="1:2" ht="12">
      <c r="A51" s="6" t="s">
        <v>35</v>
      </c>
      <c r="B51" s="7">
        <v>39200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mlc</dc:creator>
  <cp:keywords/>
  <dc:description/>
  <cp:lastModifiedBy>mlc</cp:lastModifiedBy>
  <dcterms:created xsi:type="dcterms:W3CDTF">2000-11-16T03:47:31Z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